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1a2631be2f0f8ca/Escritorio/YURIRIA/"/>
    </mc:Choice>
  </mc:AlternateContent>
  <xr:revisionPtr revIDLastSave="0" documentId="8_{BC3D72A0-6248-400C-B9DD-688F237E6B05}" xr6:coauthVersionLast="47" xr6:coauthVersionMax="47" xr10:uidLastSave="{00000000-0000-0000-0000-000000000000}"/>
  <bookViews>
    <workbookView xWindow="-110" yWindow="-110" windowWidth="19420" windowHeight="1042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81029"/>
</workbook>
</file>

<file path=xl/calcChain.xml><?xml version="1.0" encoding="utf-8"?>
<calcChain xmlns="http://schemas.openxmlformats.org/spreadsheetml/2006/main">
  <c r="C20" i="62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s="1"/>
  <c r="H2" i="65" l="1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<sst xmlns="http://schemas.openxmlformats.org/spreadsheetml/2006/main" count="900" uniqueCount="629">
  <si>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</si>
  <si>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</si>
  <si>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</si>
  <si>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</si>
  <si>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</si>
  <si>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</si>
  <si>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</si>
  <si>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</si>
  <si>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</si>
  <si>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</si>
  <si>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</si>
  <si>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</si>
  <si>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</si>
  <si>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</si>
  <si>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</si>
  <si>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</si>
  <si>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</si>
  <si>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</si>
  <si>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</si>
  <si>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</si>
  <si>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</si>
  <si>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</si>
  <si>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</si>
  <si>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</si>
  <si>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</si>
  <si>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</si>
  <si>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</si>
  <si>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</si>
  <si>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</si>
  <si>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</si>
  <si>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</si>
  <si>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</si>
  <si>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</si>
  <si>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</si>
  <si>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</si>
  <si>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</si>
  <si>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</si>
  <si>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</si>
  <si>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</si>
  <si>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</si>
  <si>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</si>
  <si>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</si>
  <si>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</si>
  <si>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</si>
  <si>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</si>
  <si>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</si>
  <si>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</si>
  <si>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</si>
  <si>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</si>
  <si>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</si>
  <si>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</si>
  <si>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</si>
  <si>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</si>
  <si>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</si>
  <si>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</si>
  <si>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</si>
  <si>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</si>
  <si>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</si>
  <si>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</si>
  <si>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</si>
  <si>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</si>
  <si>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</si>
  <si>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</si>
  <si>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</si>
  <si>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</si>
  <si>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</si>
  <si>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</si>
  <si>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</si>
  <si>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</si>
  <si>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</si>
  <si>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</si>
  <si>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</si>
  <si>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</si>
  <si>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</si>
  <si>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</si>
  <si>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</si>
  <si>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</si>
  <si>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</si>
  <si>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</si>
  <si>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</si>
  <si>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</si>
  <si>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</si>
  <si>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</si>
  <si>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</si>
  <si>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</si>
  <si>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</si>
  <si>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</si>
  <si>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</si>
  <si>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</si>
  <si>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</si>
  <si>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</si>
  <si>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</si>
  <si>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</si>
  <si>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</si>
  <si>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</si>
  <si>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</si>
  <si>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</si>
  <si>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</si>
  <si>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</si>
  <si>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</si>
  <si>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</si>
  <si>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</si>
  <si>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</si>
  <si>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</si>
  <si>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</si>
  <si>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</si>
  <si>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</si>
  <si>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</si>
  <si>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</si>
  <si>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</si>
  <si>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</si>
  <si>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</si>
  <si>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</si>
  <si>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</si>
  <si>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</si>
  <si>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</si>
  <si>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</si>
  <si>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</si>
  <si>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</si>
  <si>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</si>
  <si>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</si>
  <si>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</si>
  <si>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</si>
  <si>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</si>
  <si>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</si>
  <si>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</si>
  <si>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</si>
  <si>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</si>
  <si>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</si>
  <si>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</si>
  <si>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</si>
  <si>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</si>
  <si>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</si>
  <si>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</si>
  <si>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</si>
  <si>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</si>
  <si>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</si>
  <si>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</si>
  <si>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</si>
  <si>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</si>
  <si>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</si>
  <si>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</si>
  <si>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</si>
  <si>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</si>
  <si>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</si>
  <si>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</si>
  <si>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</si>
  <si>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</si>
  <si>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</si>
  <si>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</si>
  <si>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</si>
  <si>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</si>
  <si>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</si>
  <si>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</si>
  <si>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</si>
  <si>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</si>
  <si>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</si>
  <si>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</si>
  <si>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</si>
  <si>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</si>
  <si>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</si>
  <si>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</si>
  <si>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</si>
  <si>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</si>
  <si>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</si>
  <si>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</si>
  <si>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</si>
  <si>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</si>
  <si>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</si>
  <si>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</si>
  <si>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</si>
  <si>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</si>
  <si>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</si>
  <si>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</si>
  <si>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</si>
  <si>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</si>
  <si>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</si>
  <si>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</si>
  <si>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</si>
  <si>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</si>
  <si>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</si>
  <si>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</si>
  <si>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</si>
  <si>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</si>
  <si>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</si>
  <si>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</si>
  <si>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</si>
  <si>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</si>
  <si>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</si>
  <si>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</si>
  <si>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</si>
  <si>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</si>
  <si>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</si>
  <si>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</si>
  <si>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</si>
  <si>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</si>
  <si>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</si>
  <si>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</si>
  <si>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</si>
  <si>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</si>
  <si>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</si>
  <si>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</si>
  <si>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</si>
  <si>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</si>
  <si>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</si>
  <si>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</si>
  <si>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</si>
  <si>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</si>
  <si>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</si>
  <si>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</si>
  <si>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</si>
  <si>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</si>
  <si>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</si>
  <si>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</si>
  <si>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</si>
  <si>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</si>
  <si>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</si>
  <si>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</si>
  <si>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</si>
  <si>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</si>
  <si>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</si>
  <si>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</si>
  <si>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</si>
  <si>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</si>
  <si>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</si>
  <si>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</si>
  <si>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</si>
  <si>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</si>
  <si>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</si>
  <si>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</si>
  <si>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</si>
  <si>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</si>
  <si>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</si>
  <si>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</si>
  <si>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</si>
  <si>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</si>
  <si>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</si>
  <si>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</si>
  <si>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</si>
  <si>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</si>
  <si>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</si>
  <si>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</si>
  <si>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</si>
  <si>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</si>
  <si>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</si>
  <si>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</si>
  <si>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</si>
  <si>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</si>
  <si>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</si>
  <si>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</si>
  <si>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</si>
  <si>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</si>
  <si>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</si>
  <si>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</si>
  <si>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</si>
  <si>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</si>
  <si>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</si>
  <si>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</si>
  <si>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</si>
  <si>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</si>
  <si>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</si>
  <si>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</si>
  <si>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</si>
  <si>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</si>
  <si>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</si>
  <si>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</si>
  <si>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</si>
  <si>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</si>
  <si>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</si>
  <si>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</si>
  <si>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</si>
  <si>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</si>
  <si>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</si>
  <si>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</si>
  <si>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</si>
  <si>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</si>
  <si>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</si>
  <si>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</si>
  <si>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</si>
  <si>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</si>
  <si>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</si>
  <si>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</si>
  <si>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</si>
  <si>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</si>
  <si>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</si>
  <si>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</si>
  <si>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</si>
  <si>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</si>
  <si>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</si>
  <si>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</si>
  <si>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</si>
  <si>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</si>
  <si>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</si>
  <si>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</si>
  <si>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</si>
  <si>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</si>
  <si>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</si>
  <si>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</si>
  <si>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</si>
  <si>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</si>
  <si>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</si>
  <si>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</si>
  <si>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</si>
  <si>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</si>
  <si>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</si>
  <si>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</si>
  <si>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</si>
  <si>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</si>
  <si>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</si>
  <si>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</si>
  <si>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</si>
  <si>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</si>
  <si>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</si>
  <si>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</si>
  <si>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</si>
  <si>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</si>
  <si>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</si>
  <si>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</si>
  <si>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</si>
  <si>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</si>
  <si>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</si>
  <si>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</si>
  <si>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</si>
  <si>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</si>
  <si>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</si>
  <si>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</si>
  <si>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</si>
  <si>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</si>
  <si>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</si>
  <si>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</si>
  <si>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</si>
  <si>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</si>
  <si>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</si>
  <si>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</si>
  <si>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</si>
  <si>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</si>
  <si>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</si>
  <si>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</si>
  <si>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</si>
  <si>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</si>
  <si>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</si>
  <si>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</si>
  <si>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</si>
  <si>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</si>
  <si>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</si>
  <si>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</si>
  <si>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</si>
  <si>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</si>
  <si>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</si>
  <si>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</si>
  <si>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</si>
  <si>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</si>
  <si>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</si>
  <si>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</si>
  <si>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</si>
  <si>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</si>
  <si>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</si>
  <si>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</si>
  <si>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</si>
  <si>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</si>
  <si>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</si>
  <si>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</si>
  <si>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</si>
  <si>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</si>
  <si>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</si>
  <si>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</si>
  <si>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</si>
  <si>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</si>
  <si>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</si>
  <si>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</si>
  <si>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</si>
  <si>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</si>
  <si>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</si>
  <si>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</si>
  <si>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</si>
  <si>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</si>
  <si>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</si>
  <si>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</si>
  <si>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</si>
  <si>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</si>
  <si>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</si>
  <si>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</si>
  <si>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</si>
  <si>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</si>
  <si>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</si>
  <si>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</si>
  <si>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</si>
  <si>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</si>
  <si>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</si>
  <si>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</si>
  <si>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</si>
  <si>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</si>
  <si>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</si>
  <si>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</si>
  <si>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</si>
  <si>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</si>
  <si>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</si>
  <si>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</si>
  <si>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</si>
  <si>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</si>
  <si>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</si>
  <si>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</si>
  <si>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</si>
  <si>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</si>
  <si>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</si>
  <si>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</si>
  <si>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</si>
  <si>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</si>
  <si>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</si>
  <si>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</si>
  <si>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</si>
  <si>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</si>
  <si>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</si>
  <si>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</si>
  <si>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</si>
  <si>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</si>
  <si>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</si>
  <si>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</si>
  <si>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</si>
  <si>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</si>
  <si>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</si>
  <si>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</si>
  <si>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</si>
  <si>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</si>
  <si>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</si>
  <si>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</si>
  <si>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</si>
  <si>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</si>
  <si>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</si>
  <si>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</si>
  <si>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</si>
  <si>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</si>
  <si>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</si>
  <si>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</si>
  <si>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</si>
  <si>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</si>
  <si>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</si>
  <si>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</si>
  <si>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</si>
  <si>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</si>
  <si>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</si>
  <si>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</si>
  <si>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</si>
  <si>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</si>
  <si>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</si>
  <si>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</si>
  <si>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</si>
  <si>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</si>
  <si>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</si>
  <si>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</si>
  <si>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</si>
  <si>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</si>
  <si>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</si>
  <si>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</si>
  <si>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</si>
  <si>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</si>
  <si>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</si>
  <si>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</si>
  <si>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</si>
  <si>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</si>
  <si>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</si>
  <si>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</si>
  <si>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</si>
  <si>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</si>
  <si>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</si>
  <si>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</si>
  <si>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</si>
  <si>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</si>
  <si>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</si>
  <si>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</si>
  <si>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</si>
  <si>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</si>
  <si>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</si>
  <si>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</si>
  <si>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</si>
  <si>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</si>
  <si>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</si>
  <si>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</si>
  <si>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</si>
  <si>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</si>
  <si>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</si>
  <si>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</si>
  <si>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</si>
  <si>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</si>
  <si>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</si>
  <si>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</si>
  <si>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</si>
  <si>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</si>
  <si>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</si>
  <si>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</si>
  <si>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</si>
  <si>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</si>
  <si>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</si>
  <si>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</si>
  <si>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</si>
  <si>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</si>
  <si>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</si>
  <si>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</si>
  <si>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</si>
  <si>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</si>
  <si>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</si>
  <si>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</si>
  <si>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</si>
  <si>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</si>
  <si>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</si>
  <si>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</si>
  <si>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</si>
  <si>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</si>
  <si>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</si>
  <si>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</si>
  <si>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</si>
  <si>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</si>
  <si>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</si>
  <si>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</si>
  <si>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</si>
  <si>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</si>
  <si>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</si>
  <si>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</si>
  <si>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</si>
  <si>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</si>
  <si>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</si>
  <si>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</si>
  <si>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</si>
  <si>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</si>
  <si>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</si>
  <si>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</si>
  <si>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</si>
  <si>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</si>
  <si>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</si>
  <si>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</si>
  <si>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</si>
  <si>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</si>
  <si>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</si>
  <si>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</si>
  <si>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</si>
  <si>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</si>
  <si>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</si>
  <si>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</si>
  <si>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</si>
  <si>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</si>
  <si>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</si>
  <si>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</si>
  <si>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</si>
  <si>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</si>
  <si>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</si>
  <si>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</si>
  <si>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</si>
  <si>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</si>
  <si>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</si>
  <si>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</si>
  <si>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</si>
  <si>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</si>
  <si>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</si>
  <si>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</si>
  <si>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</si>
  <si>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</si>
  <si>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</si>
  <si>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</si>
  <si>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</si>
  <si>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</si>
  <si>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</si>
  <si>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</si>
  <si>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</si>
  <si>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</si>
  <si>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</si>
  <si>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</si>
  <si>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</si>
  <si>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</si>
  <si>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</si>
  <si>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</si>
  <si>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</si>
  <si>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</si>
  <si>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</si>
  <si>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</si>
  <si>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</si>
  <si>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</si>
  <si>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</si>
  <si>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</si>
  <si>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</si>
  <si>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</si>
  <si>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</si>
  <si>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</si>
  <si>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</si>
  <si>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</si>
  <si>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</si>
  <si>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</si>
  <si>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</si>
  <si>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</si>
  <si>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</si>
  <si>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</si>
  <si>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</si>
  <si>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</si>
  <si>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</si>
  <si>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</si>
  <si>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</si>
  <si>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</si>
  <si>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</si>
  <si>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</si>
  <si>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</si>
  <si>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</si>
  <si>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</si>
  <si>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</si>
  <si>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</si>
  <si>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</si>
  <si>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</si>
  <si>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</si>
  <si>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</si>
  <si>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</si>
  <si>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</si>
  <si>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</si>
  <si>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</si>
  <si>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</si>
  <si>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</si>
  <si>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</si>
  <si>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</si>
  <si>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</si>
  <si>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</si>
  <si>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</si>
  <si>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</si>
  <si>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</si>
  <si>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</si>
  <si>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</si>
  <si>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</si>
  <si>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</si>
  <si>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</si>
  <si>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</si>
  <si>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de Yuriria</t>
  </si>
  <si>
    <t>Correspondiente del 1 de Enero AL 30 DE SEPTIEMBRE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</si>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</sst>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7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4" fillId="0" borderId="0" xfId="3" applyAlignment="1" applyProtection="1">
      <alignment horizontal="left" vertical="top" wrapText="1" indent="1"/>
      <protection locked="0"/>
    </xf>
    <xf numFmtId="0" fontId="13" fillId="0" borderId="0" xfId="8" applyFont="1"/>
    <xf numFmtId="0" fontId="13" fillId="0" borderId="0" xfId="8" applyFont="1"/>
    <xf numFmtId="0" fontId="13" fillId="0" borderId="0" xfId="8" applyFont="1"/>
    <xf numFmtId="0" fontId="13" fillId="0" borderId="0" xfId="8" applyFont="1"/>
    <xf numFmtId="0" fontId="13" fillId="0" borderId="0" xfId="8" applyFont="1"/>
    <xf numFmtId="0" fontId="13" fillId="0" borderId="0" xfId="8" applyFont="1"/>
    <xf numFmtId="0" fontId="13" fillId="0" borderId="0" xfId="8" applyFont="1"/>
  </cellXfs>
  <cellStyles count="21">
    <cellStyle name="Hyperlink" xfId="11" builtinId="8"/>
    <cellStyle name="Millares 2" xfId="1" xr:uid="{00000000-0005-0000-0000-000001000000}"/>
    <cellStyle name="Millares 2 2" xfId="15" xr:uid="{00000000-0005-0000-0000-000002000000}"/>
    <cellStyle name="Millares 2 2 2" xfId="20" xr:uid="{217338DE-150B-49EC-9C96-D45D9E48B0B7}"/>
    <cellStyle name="Millares 2 2 3" xfId="18" xr:uid="{0AF39295-2BA8-4864-8822-E5F65653C242}"/>
    <cellStyle name="Millares 2 3" xfId="17" xr:uid="{3449FF23-1C4C-4776-867E-3CF76B8EEDF8}"/>
    <cellStyle name="Millares 2 4" xfId="19" xr:uid="{C1B09F3E-BB69-413D-B1B1-4E1B0B9C23B2}"/>
    <cellStyle name="Millares 2 5" xfId="16" xr:uid="{EF5BE9F6-C887-418F-B7CF-9FAA09CB131D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ercent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40</xdr:row>
      <xdr:rowOff>444500</xdr:rowOff>
    </xdr:from>
    <xdr:to>
      <xdr:col>1</xdr:col>
      <xdr:colOff>1847541</xdr:colOff>
      <xdr:row>48</xdr:row>
      <xdr:rowOff>61551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95A460-B37C-4B66-BF9D-9755EDE4F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5988050"/>
          <a:ext cx="2298391" cy="963251"/>
        </a:xfrm>
        <a:prstGeom prst="rect">
          <a:avLst/>
        </a:prstGeom>
      </xdr:spPr>
    </xdr:pic>
    <xdr:clientData/>
  </xdr:twoCellAnchor>
  <xdr:twoCellAnchor editAs="oneCell">
    <xdr:from>
      <xdr:col>1</xdr:col>
      <xdr:colOff>3359150</xdr:colOff>
      <xdr:row>41</xdr:row>
      <xdr:rowOff>6350</xdr:rowOff>
    </xdr:from>
    <xdr:to>
      <xdr:col>3</xdr:col>
      <xdr:colOff>21543</xdr:colOff>
      <xdr:row>48</xdr:row>
      <xdr:rowOff>80601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E4F1176-D794-4CD8-96E0-58B1D2305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81500" y="6007100"/>
          <a:ext cx="2383743" cy="963251"/>
        </a:xfrm>
        <a:prstGeom prst="rect">
          <a:avLst/>
        </a:prstGeom>
      </xdr:spPr>
    </xdr:pic>
    <xdr:clientData/>
  </xdr:twoCellAnchor>
  <xdr:twoCellAnchor editAs="oneCell">
    <xdr:from>
      <xdr:col>1</xdr:col>
      <xdr:colOff>3886200</xdr:colOff>
      <xdr:row>0</xdr:row>
      <xdr:rowOff>171450</xdr:rowOff>
    </xdr:from>
    <xdr:to>
      <xdr:col>1</xdr:col>
      <xdr:colOff>5050637</xdr:colOff>
      <xdr:row>2</xdr:row>
      <xdr:rowOff>73438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A582BB8-F10E-4317-A17C-345613085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08550" y="171450"/>
          <a:ext cx="1164437" cy="371888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127000</xdr:rowOff>
    </xdr:from>
    <xdr:to>
      <xdr:col>1</xdr:col>
      <xdr:colOff>97877</xdr:colOff>
      <xdr:row>2</xdr:row>
      <xdr:rowOff>163112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E074B58-E259-4B5E-A45B-701AF27D4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300" y="127000"/>
          <a:ext cx="1005927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1"/>
  <sheetViews>
    <sheetView tabSelected="1" view="pageBreakPreview" zoomScaleNormal="100" zoomScaleSheetLayoutView="100" workbookViewId="0">
      <pane ySplit="4" topLeftCell="A5" activePane="bottomLeft" state="frozen"/>
      <selection activeCell="A14" sqref="A14:B14"/>
      <selection pane="bottomLeft" activeCell="C6" sqref="C6"/>
    </sheetView>
  </sheetViews>
  <sheetFormatPr defaultColWidth="12.90625" defaultRowHeight="10" x14ac:dyDescent="0.2"/>
  <cols>
    <col min="1" max="1" width="14.6328125" style="4" customWidth="1"/>
    <col min="2" max="2" width="73.90625" style="4" bestFit="1" customWidth="1"/>
    <col min="3" max="3" width="8" style="4" customWidth="1"/>
    <col min="4" max="16384" width="12.90625" style="4"/>
  </cols>
  <sheetData>
    <row r="1" spans="1:5" ht="18.899999999999999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899999999999999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899999999999999" customHeight="1" x14ac:dyDescent="0.2">
      <c r="A3" s="141" t="s">
        <v>627</v>
      </c>
      <c r="B3" s="141"/>
      <c r="C3" s="19"/>
      <c r="D3" s="16" t="s">
        <v>616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ht="10.5" x14ac:dyDescent="0.25">
      <c r="A5" s="5"/>
      <c r="B5" s="6"/>
    </row>
    <row r="6" spans="1:5" ht="10.5" x14ac:dyDescent="0.25">
      <c r="A6" s="7"/>
      <c r="B6" s="8" t="s">
        <v>46</v>
      </c>
    </row>
    <row r="7" spans="1:5" ht="10.5" x14ac:dyDescent="0.25">
      <c r="A7" s="7"/>
      <c r="B7" s="8"/>
    </row>
    <row r="8" spans="1:5" ht="10.5" x14ac:dyDescent="0.25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ht="10.5" x14ac:dyDescent="0.25">
      <c r="A32" s="7"/>
      <c r="B32" s="10"/>
    </row>
    <row r="33" spans="1:2" ht="10.5" x14ac:dyDescent="0.25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ht="10.5" x14ac:dyDescent="0.25">
      <c r="A36" s="7"/>
      <c r="B36" s="10"/>
    </row>
    <row r="37" spans="1:2" ht="10.5" x14ac:dyDescent="0.25">
      <c r="A37" s="7"/>
      <c r="B37" s="8" t="s">
        <v>47</v>
      </c>
    </row>
    <row r="38" spans="1:2" ht="10.5" x14ac:dyDescent="0.25">
      <c r="A38" s="7" t="s">
        <v>48</v>
      </c>
      <c r="B38" s="48" t="s">
        <v>32</v>
      </c>
    </row>
    <row r="39" spans="1:2" ht="10.5" x14ac:dyDescent="0.25">
      <c r="A39" s="7"/>
      <c r="B39" s="48" t="s">
        <v>33</v>
      </c>
    </row>
    <row r="40" spans="1:2" ht="11" thickBot="1" x14ac:dyDescent="0.3">
      <c r="A40" s="11"/>
      <c r="B40" s="12"/>
    </row>
    <row r="41" spans="1:2" ht="36" customHeight="1" x14ac:dyDescent="0.2">
      <c r="A41" s="165" t="s">
        <v>628</v>
      </c>
      <c r="B41" s="165"/>
    </row>
  </sheetData>
  <sheetProtection formatCells="0" formatColumns="0" formatRows="0" autoFilter="0" pivotTables="0"/>
  <mergeCells count="4">
    <mergeCell ref="A1:B1"/>
    <mergeCell ref="A2:B2"/>
    <mergeCell ref="A3:B3"/>
    <mergeCell ref="A41:B41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A22" sqref="A22"/>
    </sheetView>
  </sheetViews>
  <sheetFormatPr defaultColWidth="11.453125" defaultRowHeight="10" x14ac:dyDescent="0.2"/>
  <cols>
    <col min="1" max="1" width="3.36328125" style="41" customWidth="1"/>
    <col min="2" max="2" width="63.08984375" style="41" customWidth="1"/>
    <col min="3" max="3" width="17.6328125" style="41" customWidth="1"/>
    <col min="4" max="16384" width="11.453125" style="41"/>
  </cols>
  <sheetData>
    <row r="1" spans="1:3" s="39" customFormat="1" ht="18" customHeight="1" x14ac:dyDescent="0.35">
      <c r="A1" s="145" t="s">
        <v>626</v>
      </c>
      <c r="B1" s="146"/>
      <c r="C1" s="147"/>
    </row>
    <row r="2" spans="1:3" s="39" customFormat="1" ht="18" customHeight="1" x14ac:dyDescent="0.35">
      <c r="A2" s="148" t="s">
        <v>44</v>
      </c>
      <c r="B2" s="149"/>
      <c r="C2" s="150"/>
    </row>
    <row r="3" spans="1:3" s="39" customFormat="1" ht="18" customHeight="1" x14ac:dyDescent="0.35">
      <c r="A3" s="148" t="s">
        <v>627</v>
      </c>
      <c r="B3" s="149"/>
      <c r="C3" s="150"/>
    </row>
    <row r="4" spans="1:3" s="42" customFormat="1" ht="18" customHeight="1" x14ac:dyDescent="0.25">
      <c r="A4" s="151" t="s">
        <v>624</v>
      </c>
      <c r="B4" s="152"/>
      <c r="C4" s="153"/>
    </row>
    <row r="5" spans="1:3" s="40" customFormat="1" ht="10.5" x14ac:dyDescent="0.2">
      <c r="A5" s="60" t="s">
        <v>529</v>
      </c>
      <c r="B5" s="60"/>
      <c r="C5" s="61">
        <v>246892267.74000001</v>
      </c>
    </row>
    <row r="6" spans="1:3" ht="10.5" x14ac:dyDescent="0.2">
      <c r="A6" s="62"/>
      <c r="B6" s="63"/>
      <c r="C6" s="64"/>
    </row>
    <row r="7" spans="1:3" ht="10.5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ht="10.5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ht="10.5" x14ac:dyDescent="0.2">
      <c r="A20" s="79" t="s">
        <v>83</v>
      </c>
      <c r="B20" s="79"/>
      <c r="C20" s="61">
        <f>C5+C7-C15</f>
        <v>246892267.74000001</v>
      </c>
    </row>
    <row r="22" spans="1:3" x14ac:dyDescent="0.2">
      <c r="A22" s="170" t="s">
        <v>628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2"/>
  <sheetViews>
    <sheetView showGridLines="0" topLeftCell="A24" workbookViewId="0">
      <selection activeCell="A42" sqref="A42"/>
    </sheetView>
  </sheetViews>
  <sheetFormatPr defaultColWidth="11.453125" defaultRowHeight="10" x14ac:dyDescent="0.2"/>
  <cols>
    <col min="1" max="1" width="3.6328125" style="41" customWidth="1"/>
    <col min="2" max="2" width="62.08984375" style="41" customWidth="1"/>
    <col min="3" max="3" width="17.6328125" style="41" customWidth="1"/>
    <col min="4" max="16384" width="11.453125" style="41"/>
  </cols>
  <sheetData>
    <row r="1" spans="1:3" s="43" customFormat="1" ht="18.899999999999999" customHeight="1" x14ac:dyDescent="0.35">
      <c r="A1" s="154" t="s">
        <v>626</v>
      </c>
      <c r="B1" s="155"/>
      <c r="C1" s="156"/>
    </row>
    <row r="2" spans="1:3" s="43" customFormat="1" ht="18.899999999999999" customHeight="1" x14ac:dyDescent="0.35">
      <c r="A2" s="157" t="s">
        <v>45</v>
      </c>
      <c r="B2" s="158"/>
      <c r="C2" s="159"/>
    </row>
    <row r="3" spans="1:3" s="43" customFormat="1" ht="18.899999999999999" customHeight="1" x14ac:dyDescent="0.35">
      <c r="A3" s="157" t="s">
        <v>627</v>
      </c>
      <c r="B3" s="158"/>
      <c r="C3" s="159"/>
    </row>
    <row r="4" spans="1:3" s="44" customFormat="1" ht="10.5" x14ac:dyDescent="0.2">
      <c r="A4" s="151" t="s">
        <v>624</v>
      </c>
      <c r="B4" s="152"/>
      <c r="C4" s="153"/>
    </row>
    <row r="5" spans="1:3" ht="10.5" x14ac:dyDescent="0.2">
      <c r="A5" s="91" t="s">
        <v>542</v>
      </c>
      <c r="B5" s="60"/>
      <c r="C5" s="84">
        <v>242052801.22999999</v>
      </c>
    </row>
    <row r="6" spans="1:3" ht="10.5" x14ac:dyDescent="0.2">
      <c r="A6" s="85"/>
      <c r="B6" s="63"/>
      <c r="C6" s="86"/>
    </row>
    <row r="7" spans="1:3" ht="10.5" x14ac:dyDescent="0.2">
      <c r="A7" s="73" t="s">
        <v>543</v>
      </c>
      <c r="B7" s="87"/>
      <c r="C7" s="65">
        <f>SUM(C8:C28)</f>
        <v>97774716.670000002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607265.52</v>
      </c>
    </row>
    <row r="11" spans="1:3" x14ac:dyDescent="0.2">
      <c r="A11" s="100">
        <v>2.4</v>
      </c>
      <c r="B11" s="83" t="s">
        <v>241</v>
      </c>
      <c r="C11" s="93">
        <v>544207.43000000005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3965382.01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498051.27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37878.639999999999</v>
      </c>
    </row>
    <row r="19" spans="1:3" x14ac:dyDescent="0.2">
      <c r="A19" s="100" t="s">
        <v>575</v>
      </c>
      <c r="B19" s="83" t="s">
        <v>546</v>
      </c>
      <c r="C19" s="93">
        <v>82553992.25</v>
      </c>
    </row>
    <row r="20" spans="1:3" x14ac:dyDescent="0.2">
      <c r="A20" s="100" t="s">
        <v>576</v>
      </c>
      <c r="B20" s="83" t="s">
        <v>547</v>
      </c>
      <c r="C20" s="93">
        <v>864871.03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8703068.5199999996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ht="10.5" x14ac:dyDescent="0.2">
      <c r="A30" s="96" t="s">
        <v>563</v>
      </c>
      <c r="B30" s="97"/>
      <c r="C30" s="98">
        <f>SUM(C31:C37)</f>
        <v>15386837.109999999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15386837.109999999</v>
      </c>
    </row>
    <row r="38" spans="1:3" x14ac:dyDescent="0.2">
      <c r="A38" s="85"/>
      <c r="B38" s="88"/>
      <c r="C38" s="89"/>
    </row>
    <row r="39" spans="1:3" ht="10.5" x14ac:dyDescent="0.2">
      <c r="A39" s="90" t="s">
        <v>85</v>
      </c>
      <c r="B39" s="60"/>
      <c r="C39" s="61">
        <f>C5-C7+C30</f>
        <v>159664921.67000002</v>
      </c>
    </row>
    <row r="42" spans="1:3" x14ac:dyDescent="0.2">
      <c r="A42" s="171" t="s">
        <v>628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opLeftCell="A27" workbookViewId="0">
      <selection activeCell="A49" sqref="A49"/>
    </sheetView>
  </sheetViews>
  <sheetFormatPr defaultColWidth="9.08984375" defaultRowHeight="10" x14ac:dyDescent="0.2"/>
  <cols>
    <col min="1" max="1" width="10" style="31" customWidth="1"/>
    <col min="2" max="2" width="68.54296875" style="31" bestFit="1" customWidth="1"/>
    <col min="3" max="3" width="17.453125" style="31" bestFit="1" customWidth="1"/>
    <col min="4" max="5" width="23.6328125" style="31" bestFit="1" customWidth="1"/>
    <col min="6" max="6" width="19.36328125" style="31" customWidth="1"/>
    <col min="7" max="7" width="20.54296875" style="31" customWidth="1"/>
    <col min="8" max="10" width="20.36328125" style="31" customWidth="1"/>
    <col min="11" max="16384" width="9.08984375" style="31"/>
  </cols>
  <sheetData>
    <row r="1" spans="1:10" ht="18.899999999999999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899999999999999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899999999999999" customHeight="1" x14ac:dyDescent="0.25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3</v>
      </c>
    </row>
    <row r="4" spans="1:10" ht="10.5" x14ac:dyDescent="0.25">
      <c r="A4" s="32" t="s">
        <v>197</v>
      </c>
      <c r="B4" s="33"/>
      <c r="C4" s="33"/>
      <c r="D4" s="33"/>
      <c r="E4" s="33"/>
      <c r="F4" s="33"/>
      <c r="G4" s="33"/>
      <c r="H4" s="33"/>
    </row>
    <row r="7" spans="1:10" ht="10.5" x14ac:dyDescent="0.25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ht="10.5" x14ac:dyDescent="0.25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ht="10.5" x14ac:dyDescent="0.25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9" spans="1:1" x14ac:dyDescent="0.2">
      <c r="A49" s="172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defaultColWidth="0" defaultRowHeight="10" x14ac:dyDescent="0.2"/>
  <cols>
    <col min="1" max="1" width="30.36328125" style="3" customWidth="1"/>
    <col min="2" max="2" width="42.08984375" style="3" customWidth="1"/>
    <col min="3" max="3" width="18.6328125" style="3" bestFit="1" customWidth="1"/>
    <col min="4" max="4" width="17" style="3" bestFit="1" customWidth="1"/>
    <col min="5" max="5" width="13.08984375" style="3" customWidth="1"/>
    <col min="6" max="6" width="11.453125" style="3" customWidth="1"/>
    <col min="7" max="8" width="11.6328125" style="3" hidden="1" customWidth="1"/>
    <col min="9" max="16384" width="11.453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ht="10.5" x14ac:dyDescent="0.25">
      <c r="A3" s="1"/>
    </row>
    <row r="4" spans="1:8" s="129" customFormat="1" ht="10.5" x14ac:dyDescent="0.25">
      <c r="A4" s="128" t="s">
        <v>34</v>
      </c>
    </row>
    <row r="5" spans="1:8" s="129" customFormat="1" ht="39.9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3" x14ac:dyDescent="0.3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ht="10.5" x14ac:dyDescent="0.25">
      <c r="A9" s="46" t="s">
        <v>126</v>
      </c>
      <c r="B9" s="130"/>
      <c r="C9" s="130"/>
      <c r="D9" s="130"/>
    </row>
    <row r="10" spans="1:8" s="129" customFormat="1" ht="26.15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5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5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" customHeight="1" x14ac:dyDescent="0.2">
      <c r="A16" s="133" t="s">
        <v>610</v>
      </c>
    </row>
    <row r="17" spans="1:4" s="129" customFormat="1" ht="12.9" customHeight="1" x14ac:dyDescent="0.2">
      <c r="A17" s="134"/>
    </row>
    <row r="18" spans="1:4" s="129" customFormat="1" ht="12.9" customHeight="1" x14ac:dyDescent="0.25">
      <c r="A18" s="46" t="s">
        <v>98</v>
      </c>
    </row>
    <row r="19" spans="1:4" s="129" customFormat="1" ht="12.9" customHeight="1" x14ac:dyDescent="0.2">
      <c r="A19" s="137" t="s">
        <v>611</v>
      </c>
    </row>
    <row r="20" spans="1:4" s="129" customFormat="1" ht="12.9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1.5" x14ac:dyDescent="0.25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2"/>
  <sheetViews>
    <sheetView topLeftCell="A142" zoomScale="106" zoomScaleNormal="106" workbookViewId="0">
      <selection activeCell="A152" sqref="A152"/>
    </sheetView>
  </sheetViews>
  <sheetFormatPr defaultColWidth="9.08984375" defaultRowHeight="10" x14ac:dyDescent="0.2"/>
  <cols>
    <col min="1" max="1" width="10" style="22" customWidth="1"/>
    <col min="2" max="2" width="64.54296875" style="22" bestFit="1" customWidth="1"/>
    <col min="3" max="3" width="16.453125" style="22" bestFit="1" customWidth="1"/>
    <col min="4" max="4" width="19.08984375" style="22" customWidth="1"/>
    <col min="5" max="5" width="28" style="22" customWidth="1"/>
    <col min="6" max="6" width="22.6328125" style="22" customWidth="1"/>
    <col min="7" max="8" width="16.6328125" style="22" customWidth="1"/>
    <col min="9" max="9" width="27.08984375" style="22" customWidth="1"/>
    <col min="10" max="16384" width="9.08984375" style="22"/>
  </cols>
  <sheetData>
    <row r="1" spans="1:8" s="18" customFormat="1" ht="18.899999999999999" customHeight="1" x14ac:dyDescent="0.3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899999999999999" customHeight="1" x14ac:dyDescent="0.3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899999999999999" customHeight="1" x14ac:dyDescent="0.3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3</v>
      </c>
    </row>
    <row r="4" spans="1:8" ht="10.5" x14ac:dyDescent="0.25">
      <c r="A4" s="20" t="s">
        <v>197</v>
      </c>
      <c r="B4" s="21"/>
      <c r="C4" s="21"/>
      <c r="D4" s="21"/>
      <c r="E4" s="21"/>
      <c r="F4" s="21"/>
      <c r="G4" s="21"/>
      <c r="H4" s="21"/>
    </row>
    <row r="6" spans="1:8" ht="10.5" x14ac:dyDescent="0.25">
      <c r="A6" s="21" t="s">
        <v>154</v>
      </c>
      <c r="B6" s="21"/>
      <c r="C6" s="21"/>
      <c r="D6" s="21"/>
      <c r="E6" s="21"/>
      <c r="F6" s="21"/>
      <c r="G6" s="21"/>
      <c r="H6" s="21"/>
    </row>
    <row r="7" spans="1:8" ht="10.5" x14ac:dyDescent="0.25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3350854.82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ht="10.5" x14ac:dyDescent="0.25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10.5" x14ac:dyDescent="0.25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538881.62</v>
      </c>
      <c r="D15" s="26">
        <v>595515.84</v>
      </c>
      <c r="E15" s="26">
        <v>648608.06000000006</v>
      </c>
      <c r="F15" s="26">
        <v>1165352.98</v>
      </c>
      <c r="G15" s="26">
        <v>1219102.92</v>
      </c>
    </row>
    <row r="16" spans="1:8" x14ac:dyDescent="0.2">
      <c r="A16" s="24">
        <v>1124</v>
      </c>
      <c r="B16" s="22" t="s">
        <v>203</v>
      </c>
      <c r="C16" s="26">
        <v>3007213.83</v>
      </c>
      <c r="D16" s="26">
        <v>3055351.96</v>
      </c>
      <c r="E16" s="26">
        <v>5693175.2999999998</v>
      </c>
      <c r="F16" s="26">
        <v>5471340.4800000004</v>
      </c>
      <c r="G16" s="26">
        <v>6566237.75</v>
      </c>
    </row>
    <row r="18" spans="1:8" ht="10.5" x14ac:dyDescent="0.25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ht="10.5" x14ac:dyDescent="0.25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77415.210000000006</v>
      </c>
      <c r="D20" s="26">
        <v>77415.210000000006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5513.98</v>
      </c>
      <c r="D21" s="26">
        <v>5513.98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4752.3500000000004</v>
      </c>
      <c r="D23" s="26">
        <v>4752.3500000000004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417642</v>
      </c>
      <c r="D24" s="26">
        <v>417642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95006</v>
      </c>
      <c r="D25" s="26">
        <v>95006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11219519.52</v>
      </c>
      <c r="D27" s="26">
        <v>11219519.52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ht="10.5" x14ac:dyDescent="0.25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ht="10.5" x14ac:dyDescent="0.25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ht="10.5" x14ac:dyDescent="0.25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ht="10.5" x14ac:dyDescent="0.25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ht="10.5" x14ac:dyDescent="0.25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ht="10.5" x14ac:dyDescent="0.25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ht="10.5" x14ac:dyDescent="0.25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ht="10.5" x14ac:dyDescent="0.25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ht="10.5" x14ac:dyDescent="0.25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ht="10.5" x14ac:dyDescent="0.25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147547038.92000002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47328173.829999998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33051709.949999999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67167155.140000001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89410859.710000008</v>
      </c>
      <c r="D62" s="26">
        <f t="shared" ref="D62:E62" si="0">SUM(D63:D70)</f>
        <v>0</v>
      </c>
      <c r="E62" s="26">
        <f t="shared" si="0"/>
        <v>-33023689.229999997</v>
      </c>
    </row>
    <row r="63" spans="1:9" x14ac:dyDescent="0.2">
      <c r="A63" s="24">
        <v>1241</v>
      </c>
      <c r="B63" s="22" t="s">
        <v>240</v>
      </c>
      <c r="C63" s="26">
        <v>8576140</v>
      </c>
      <c r="D63" s="26">
        <v>0</v>
      </c>
      <c r="E63" s="26">
        <v>-4010537.34</v>
      </c>
    </row>
    <row r="64" spans="1:9" x14ac:dyDescent="0.2">
      <c r="A64" s="24">
        <v>1242</v>
      </c>
      <c r="B64" s="22" t="s">
        <v>241</v>
      </c>
      <c r="C64" s="26">
        <v>2903482.37</v>
      </c>
      <c r="D64" s="26">
        <v>0</v>
      </c>
      <c r="E64" s="26">
        <v>-1118971.6000000001</v>
      </c>
    </row>
    <row r="65" spans="1:9" x14ac:dyDescent="0.2">
      <c r="A65" s="24">
        <v>1243</v>
      </c>
      <c r="B65" s="22" t="s">
        <v>242</v>
      </c>
      <c r="C65" s="26">
        <v>149514</v>
      </c>
      <c r="D65" s="26">
        <v>0</v>
      </c>
      <c r="E65" s="26">
        <v>-43291.199999999997</v>
      </c>
    </row>
    <row r="66" spans="1:9" x14ac:dyDescent="0.2">
      <c r="A66" s="24">
        <v>1244</v>
      </c>
      <c r="B66" s="22" t="s">
        <v>243</v>
      </c>
      <c r="C66" s="26">
        <v>49725799.950000003</v>
      </c>
      <c r="D66" s="26">
        <v>0</v>
      </c>
      <c r="E66" s="26">
        <v>-16649501.1</v>
      </c>
    </row>
    <row r="67" spans="1:9" x14ac:dyDescent="0.2">
      <c r="A67" s="24">
        <v>1245</v>
      </c>
      <c r="B67" s="22" t="s">
        <v>244</v>
      </c>
      <c r="C67" s="26">
        <v>2323548.1</v>
      </c>
      <c r="D67" s="26">
        <v>0</v>
      </c>
      <c r="E67" s="26">
        <v>-2001162.4</v>
      </c>
    </row>
    <row r="68" spans="1:9" x14ac:dyDescent="0.2">
      <c r="A68" s="24">
        <v>1246</v>
      </c>
      <c r="B68" s="22" t="s">
        <v>245</v>
      </c>
      <c r="C68" s="26">
        <v>24578929.289999999</v>
      </c>
      <c r="D68" s="26">
        <v>0</v>
      </c>
      <c r="E68" s="26">
        <v>-9200225.5899999999</v>
      </c>
    </row>
    <row r="69" spans="1:9" x14ac:dyDescent="0.2">
      <c r="A69" s="24">
        <v>1247</v>
      </c>
      <c r="B69" s="22" t="s">
        <v>246</v>
      </c>
      <c r="C69" s="26">
        <v>1153446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ht="10.5" x14ac:dyDescent="0.25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ht="10.5" x14ac:dyDescent="0.25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1992341.23</v>
      </c>
      <c r="D74" s="26">
        <f>SUM(D75:D79)</f>
        <v>0</v>
      </c>
      <c r="E74" s="26">
        <f>SUM(E75:E79)</f>
        <v>668388.63</v>
      </c>
    </row>
    <row r="75" spans="1:9" x14ac:dyDescent="0.2">
      <c r="A75" s="24">
        <v>1251</v>
      </c>
      <c r="B75" s="22" t="s">
        <v>250</v>
      </c>
      <c r="C75" s="26">
        <v>1159299.74</v>
      </c>
      <c r="D75" s="26">
        <v>0</v>
      </c>
      <c r="E75" s="26">
        <v>182079.74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833041.49</v>
      </c>
      <c r="D78" s="26">
        <v>0</v>
      </c>
      <c r="E78" s="26">
        <v>486308.89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8724839.8499999996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8724839.8499999996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ht="10.5" x14ac:dyDescent="0.25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ht="10.5" x14ac:dyDescent="0.25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ht="10.5" x14ac:dyDescent="0.25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ht="10.5" x14ac:dyDescent="0.25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ht="10.5" x14ac:dyDescent="0.25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ht="10.5" x14ac:dyDescent="0.25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ht="10.5" x14ac:dyDescent="0.25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14918766.960000001</v>
      </c>
      <c r="D110" s="26">
        <f>SUM(D111:D119)</f>
        <v>14918766.960000001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619836.41</v>
      </c>
      <c r="D111" s="26">
        <f>C111</f>
        <v>619836.41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3577672.39</v>
      </c>
      <c r="D112" s="26">
        <f t="shared" ref="D112:D119" si="1">C112</f>
        <v>3577672.39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2949471.95</v>
      </c>
      <c r="D113" s="26">
        <f t="shared" si="1"/>
        <v>2949471.95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690379.05</v>
      </c>
      <c r="D115" s="26">
        <f t="shared" si="1"/>
        <v>690379.05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6505294.3700000001</v>
      </c>
      <c r="D117" s="26">
        <f t="shared" si="1"/>
        <v>6505294.3700000001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576112.79</v>
      </c>
      <c r="D119" s="26">
        <f t="shared" si="1"/>
        <v>576112.79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ht="10.5" x14ac:dyDescent="0.25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ht="10.5" x14ac:dyDescent="0.25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ht="10.5" x14ac:dyDescent="0.25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ht="10.5" x14ac:dyDescent="0.25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-7.75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  <row r="152" spans="1:3" x14ac:dyDescent="0.2">
      <c r="A152" s="166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defaultColWidth="0" defaultRowHeight="10" x14ac:dyDescent="0.2"/>
  <cols>
    <col min="1" max="1" width="7.6328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5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5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5"/>
  <sheetViews>
    <sheetView topLeftCell="A87" zoomScaleNormal="100" workbookViewId="0">
      <selection activeCell="D17" sqref="D17"/>
    </sheetView>
  </sheetViews>
  <sheetFormatPr defaultColWidth="9.08984375" defaultRowHeight="10" x14ac:dyDescent="0.2"/>
  <cols>
    <col min="1" max="1" width="10" style="22" customWidth="1"/>
    <col min="2" max="2" width="83" style="22" customWidth="1"/>
    <col min="3" max="4" width="15.6328125" style="22" customWidth="1"/>
    <col min="5" max="5" width="16.6328125" style="22" customWidth="1"/>
    <col min="6" max="16384" width="9.08984375" style="22"/>
  </cols>
  <sheetData>
    <row r="1" spans="1:5" s="28" customFormat="1" ht="18.899999999999999" customHeight="1" x14ac:dyDescent="0.3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899999999999999" customHeight="1" x14ac:dyDescent="0.3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899999999999999" customHeight="1" x14ac:dyDescent="0.35">
      <c r="A3" s="140" t="s">
        <v>627</v>
      </c>
      <c r="B3" s="140"/>
      <c r="C3" s="140"/>
      <c r="D3" s="16" t="s">
        <v>620</v>
      </c>
      <c r="E3" s="27">
        <v>3</v>
      </c>
    </row>
    <row r="4" spans="1:5" ht="10.5" x14ac:dyDescent="0.25">
      <c r="A4" s="20" t="s">
        <v>197</v>
      </c>
      <c r="B4" s="21"/>
      <c r="C4" s="21"/>
      <c r="D4" s="21"/>
      <c r="E4" s="21"/>
    </row>
    <row r="6" spans="1:5" ht="10.5" x14ac:dyDescent="0.25">
      <c r="A6" s="106" t="s">
        <v>579</v>
      </c>
      <c r="B6" s="49"/>
      <c r="C6" s="49"/>
      <c r="D6" s="49"/>
      <c r="E6" s="49"/>
    </row>
    <row r="7" spans="1:5" ht="10.5" x14ac:dyDescent="0.25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33426412.360000003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12714519.33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10548790.01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261865.96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504593.26</v>
      </c>
      <c r="D16" s="102"/>
      <c r="E16" s="51"/>
    </row>
    <row r="17" spans="1:5" ht="20" x14ac:dyDescent="0.2">
      <c r="A17" s="52">
        <v>4118</v>
      </c>
      <c r="B17" s="54" t="s">
        <v>497</v>
      </c>
      <c r="C17" s="57">
        <v>1399270.1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0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19269409.370000005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300255.5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16716758.630000001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119769.46</v>
      </c>
      <c r="D31" s="102"/>
      <c r="E31" s="51"/>
    </row>
    <row r="32" spans="1:5" ht="20" x14ac:dyDescent="0.2">
      <c r="A32" s="52">
        <v>4145</v>
      </c>
      <c r="B32" s="54" t="s">
        <v>500</v>
      </c>
      <c r="C32" s="57">
        <v>2132625.7799999998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155423.29999999999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155423.29999999999</v>
      </c>
      <c r="D35" s="102"/>
      <c r="E35" s="51"/>
    </row>
    <row r="36" spans="1:5" ht="20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1287060.3600000001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996576.87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142092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0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148391.49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0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0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0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0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0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ht="10.5" x14ac:dyDescent="0.25">
      <c r="A56" s="49" t="s">
        <v>578</v>
      </c>
      <c r="B56" s="49"/>
      <c r="C56" s="49"/>
      <c r="D56" s="49"/>
      <c r="E56" s="49"/>
    </row>
    <row r="57" spans="1:5" ht="10.5" x14ac:dyDescent="0.25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0" x14ac:dyDescent="0.2">
      <c r="A58" s="52">
        <v>4200</v>
      </c>
      <c r="B58" s="54" t="s">
        <v>514</v>
      </c>
      <c r="C58" s="57">
        <f>+C59+C65</f>
        <v>213465855.38</v>
      </c>
      <c r="D58" s="102"/>
      <c r="E58" s="51"/>
    </row>
    <row r="59" spans="1:5" x14ac:dyDescent="0.2">
      <c r="A59" s="52">
        <v>4210</v>
      </c>
      <c r="B59" s="54" t="s">
        <v>515</v>
      </c>
      <c r="C59" s="57">
        <f>SUM(C60:C64)</f>
        <v>213465855.38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72621156.099999994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77324494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62231606.210000001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1288599.07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ht="10.5" x14ac:dyDescent="0.25">
      <c r="A71" s="106" t="s">
        <v>586</v>
      </c>
      <c r="B71" s="49"/>
      <c r="C71" s="49"/>
      <c r="D71" s="49"/>
      <c r="E71" s="49"/>
    </row>
    <row r="72" spans="1:5" ht="10.5" x14ac:dyDescent="0.25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ht="10.5" x14ac:dyDescent="0.25">
      <c r="A97" s="106" t="s">
        <v>580</v>
      </c>
      <c r="B97" s="49"/>
      <c r="C97" s="49"/>
      <c r="D97" s="49"/>
      <c r="E97" s="49"/>
    </row>
    <row r="98" spans="1:5" ht="10.5" x14ac:dyDescent="0.25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159664921.67000002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119416026.53</v>
      </c>
      <c r="D100" s="59">
        <f>C100/$C$99</f>
        <v>0.74791648209875694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56588339.159999996</v>
      </c>
      <c r="D101" s="59">
        <f t="shared" ref="D101:D164" si="0">C101/$C$99</f>
        <v>0.35441935879289993</v>
      </c>
      <c r="E101" s="58"/>
    </row>
    <row r="102" spans="1:5" x14ac:dyDescent="0.2">
      <c r="A102" s="56">
        <v>5111</v>
      </c>
      <c r="B102" s="53" t="s">
        <v>364</v>
      </c>
      <c r="C102" s="57">
        <v>29748663.559999999</v>
      </c>
      <c r="D102" s="59">
        <f t="shared" si="0"/>
        <v>0.18631934459270508</v>
      </c>
      <c r="E102" s="58"/>
    </row>
    <row r="103" spans="1:5" x14ac:dyDescent="0.2">
      <c r="A103" s="56">
        <v>5112</v>
      </c>
      <c r="B103" s="53" t="s">
        <v>365</v>
      </c>
      <c r="C103" s="57">
        <v>9426590.3399999999</v>
      </c>
      <c r="D103" s="59">
        <f t="shared" si="0"/>
        <v>5.9039833179407711E-2</v>
      </c>
      <c r="E103" s="58"/>
    </row>
    <row r="104" spans="1:5" x14ac:dyDescent="0.2">
      <c r="A104" s="56">
        <v>5113</v>
      </c>
      <c r="B104" s="53" t="s">
        <v>366</v>
      </c>
      <c r="C104" s="57">
        <v>881186.83</v>
      </c>
      <c r="D104" s="59">
        <f t="shared" si="0"/>
        <v>5.5189757448493408E-3</v>
      </c>
      <c r="E104" s="58"/>
    </row>
    <row r="105" spans="1:5" x14ac:dyDescent="0.2">
      <c r="A105" s="56">
        <v>5114</v>
      </c>
      <c r="B105" s="53" t="s">
        <v>367</v>
      </c>
      <c r="C105" s="57">
        <v>409107.95</v>
      </c>
      <c r="D105" s="59">
        <f t="shared" si="0"/>
        <v>2.5622907381344282E-3</v>
      </c>
      <c r="E105" s="58"/>
    </row>
    <row r="106" spans="1:5" x14ac:dyDescent="0.2">
      <c r="A106" s="56">
        <v>5115</v>
      </c>
      <c r="B106" s="53" t="s">
        <v>368</v>
      </c>
      <c r="C106" s="57">
        <v>16122790.48</v>
      </c>
      <c r="D106" s="59">
        <f t="shared" si="0"/>
        <v>0.10097891453780336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29856542.18</v>
      </c>
      <c r="D108" s="59">
        <f t="shared" si="0"/>
        <v>0.18699500095398755</v>
      </c>
      <c r="E108" s="58"/>
    </row>
    <row r="109" spans="1:5" x14ac:dyDescent="0.2">
      <c r="A109" s="56">
        <v>5121</v>
      </c>
      <c r="B109" s="53" t="s">
        <v>371</v>
      </c>
      <c r="C109" s="57">
        <v>2158374.98</v>
      </c>
      <c r="D109" s="59">
        <f t="shared" si="0"/>
        <v>1.3518153877662562E-2</v>
      </c>
      <c r="E109" s="58"/>
    </row>
    <row r="110" spans="1:5" x14ac:dyDescent="0.2">
      <c r="A110" s="56">
        <v>5122</v>
      </c>
      <c r="B110" s="53" t="s">
        <v>372</v>
      </c>
      <c r="C110" s="57">
        <v>193342.99</v>
      </c>
      <c r="D110" s="59">
        <f t="shared" si="0"/>
        <v>1.2109296643104035E-3</v>
      </c>
      <c r="E110" s="58"/>
    </row>
    <row r="111" spans="1:5" x14ac:dyDescent="0.2">
      <c r="A111" s="56">
        <v>5123</v>
      </c>
      <c r="B111" s="53" t="s">
        <v>373</v>
      </c>
      <c r="C111" s="57">
        <v>11640</v>
      </c>
      <c r="D111" s="59">
        <f t="shared" si="0"/>
        <v>7.2902675667595171E-5</v>
      </c>
      <c r="E111" s="58"/>
    </row>
    <row r="112" spans="1:5" x14ac:dyDescent="0.2">
      <c r="A112" s="56">
        <v>5124</v>
      </c>
      <c r="B112" s="53" t="s">
        <v>374</v>
      </c>
      <c r="C112" s="57">
        <v>15724071.220000001</v>
      </c>
      <c r="D112" s="59">
        <f t="shared" si="0"/>
        <v>9.848168937507111E-2</v>
      </c>
      <c r="E112" s="58"/>
    </row>
    <row r="113" spans="1:5" x14ac:dyDescent="0.2">
      <c r="A113" s="56">
        <v>5125</v>
      </c>
      <c r="B113" s="53" t="s">
        <v>375</v>
      </c>
      <c r="C113" s="57">
        <v>796549.97</v>
      </c>
      <c r="D113" s="59">
        <f t="shared" si="0"/>
        <v>4.988885233328408E-3</v>
      </c>
      <c r="E113" s="58"/>
    </row>
    <row r="114" spans="1:5" x14ac:dyDescent="0.2">
      <c r="A114" s="56">
        <v>5126</v>
      </c>
      <c r="B114" s="53" t="s">
        <v>376</v>
      </c>
      <c r="C114" s="57">
        <v>9191309.3200000003</v>
      </c>
      <c r="D114" s="59">
        <f t="shared" si="0"/>
        <v>5.7566240748840619E-2</v>
      </c>
      <c r="E114" s="58"/>
    </row>
    <row r="115" spans="1:5" x14ac:dyDescent="0.2">
      <c r="A115" s="56">
        <v>5127</v>
      </c>
      <c r="B115" s="53" t="s">
        <v>377</v>
      </c>
      <c r="C115" s="57">
        <v>422846.81</v>
      </c>
      <c r="D115" s="59">
        <f t="shared" si="0"/>
        <v>2.648338818428457E-3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1358406.89</v>
      </c>
      <c r="D117" s="59">
        <f t="shared" si="0"/>
        <v>8.5078605606784038E-3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32971145.189999998</v>
      </c>
      <c r="D118" s="59">
        <f t="shared" si="0"/>
        <v>0.20650212235186946</v>
      </c>
      <c r="E118" s="58"/>
    </row>
    <row r="119" spans="1:5" x14ac:dyDescent="0.2">
      <c r="A119" s="56">
        <v>5131</v>
      </c>
      <c r="B119" s="53" t="s">
        <v>381</v>
      </c>
      <c r="C119" s="57">
        <v>21170136.949999999</v>
      </c>
      <c r="D119" s="59">
        <f t="shared" si="0"/>
        <v>0.1325910333251222</v>
      </c>
      <c r="E119" s="58"/>
    </row>
    <row r="120" spans="1:5" x14ac:dyDescent="0.2">
      <c r="A120" s="56">
        <v>5132</v>
      </c>
      <c r="B120" s="53" t="s">
        <v>382</v>
      </c>
      <c r="C120" s="57">
        <v>996361.73</v>
      </c>
      <c r="D120" s="59">
        <f t="shared" si="0"/>
        <v>6.240329557542443E-3</v>
      </c>
      <c r="E120" s="58"/>
    </row>
    <row r="121" spans="1:5" x14ac:dyDescent="0.2">
      <c r="A121" s="56">
        <v>5133</v>
      </c>
      <c r="B121" s="53" t="s">
        <v>383</v>
      </c>
      <c r="C121" s="57">
        <v>3027947.42</v>
      </c>
      <c r="D121" s="59">
        <f t="shared" si="0"/>
        <v>1.896438734525701E-2</v>
      </c>
      <c r="E121" s="58"/>
    </row>
    <row r="122" spans="1:5" x14ac:dyDescent="0.2">
      <c r="A122" s="56">
        <v>5134</v>
      </c>
      <c r="B122" s="53" t="s">
        <v>384</v>
      </c>
      <c r="C122" s="57">
        <v>413940.69</v>
      </c>
      <c r="D122" s="59">
        <f t="shared" si="0"/>
        <v>2.5925587516057182E-3</v>
      </c>
      <c r="E122" s="58"/>
    </row>
    <row r="123" spans="1:5" x14ac:dyDescent="0.2">
      <c r="A123" s="56">
        <v>5135</v>
      </c>
      <c r="B123" s="53" t="s">
        <v>385</v>
      </c>
      <c r="C123" s="57">
        <v>661807.68000000005</v>
      </c>
      <c r="D123" s="59">
        <f t="shared" si="0"/>
        <v>4.1449785781240223E-3</v>
      </c>
      <c r="E123" s="58"/>
    </row>
    <row r="124" spans="1:5" x14ac:dyDescent="0.2">
      <c r="A124" s="56">
        <v>5136</v>
      </c>
      <c r="B124" s="53" t="s">
        <v>386</v>
      </c>
      <c r="C124" s="57">
        <v>811888.81</v>
      </c>
      <c r="D124" s="59">
        <f t="shared" si="0"/>
        <v>5.0849541747061688E-3</v>
      </c>
      <c r="E124" s="58"/>
    </row>
    <row r="125" spans="1:5" x14ac:dyDescent="0.2">
      <c r="A125" s="56">
        <v>5137</v>
      </c>
      <c r="B125" s="53" t="s">
        <v>387</v>
      </c>
      <c r="C125" s="57">
        <v>112610.15</v>
      </c>
      <c r="D125" s="59">
        <f t="shared" si="0"/>
        <v>7.0529048473618925E-4</v>
      </c>
      <c r="E125" s="58"/>
    </row>
    <row r="126" spans="1:5" x14ac:dyDescent="0.2">
      <c r="A126" s="56">
        <v>5138</v>
      </c>
      <c r="B126" s="53" t="s">
        <v>388</v>
      </c>
      <c r="C126" s="57">
        <v>1410489.54</v>
      </c>
      <c r="D126" s="59">
        <f t="shared" si="0"/>
        <v>8.8340602635013331E-3</v>
      </c>
      <c r="E126" s="58"/>
    </row>
    <row r="127" spans="1:5" x14ac:dyDescent="0.2">
      <c r="A127" s="56">
        <v>5139</v>
      </c>
      <c r="B127" s="53" t="s">
        <v>389</v>
      </c>
      <c r="C127" s="57">
        <v>4365962.22</v>
      </c>
      <c r="D127" s="59">
        <f t="shared" si="0"/>
        <v>2.7344529871274382E-2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20725927.809999999</v>
      </c>
      <c r="D128" s="59">
        <f t="shared" si="0"/>
        <v>0.12980889974591248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6345000</v>
      </c>
      <c r="D129" s="59">
        <f t="shared" si="0"/>
        <v>3.9739473978598915E-2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6345000</v>
      </c>
      <c r="D131" s="59">
        <f t="shared" si="0"/>
        <v>3.9739473978598915E-2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12521440.4</v>
      </c>
      <c r="D138" s="59">
        <f t="shared" si="0"/>
        <v>7.842323955088687E-2</v>
      </c>
      <c r="E138" s="58"/>
    </row>
    <row r="139" spans="1:5" x14ac:dyDescent="0.2">
      <c r="A139" s="56">
        <v>5241</v>
      </c>
      <c r="B139" s="53" t="s">
        <v>399</v>
      </c>
      <c r="C139" s="57">
        <v>12431440.4</v>
      </c>
      <c r="D139" s="59">
        <f t="shared" si="0"/>
        <v>7.7859559068920933E-2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90000</v>
      </c>
      <c r="D141" s="59">
        <f t="shared" si="0"/>
        <v>5.6368048196594209E-4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1859487.41</v>
      </c>
      <c r="D143" s="59">
        <f t="shared" si="0"/>
        <v>1.1646186216426681E-2</v>
      </c>
      <c r="E143" s="58"/>
    </row>
    <row r="144" spans="1:5" x14ac:dyDescent="0.2">
      <c r="A144" s="56">
        <v>5251</v>
      </c>
      <c r="B144" s="53" t="s">
        <v>403</v>
      </c>
      <c r="C144" s="57">
        <v>126723.15</v>
      </c>
      <c r="D144" s="59">
        <f t="shared" si="0"/>
        <v>7.9368184742491525E-4</v>
      </c>
      <c r="E144" s="58"/>
    </row>
    <row r="145" spans="1:5" x14ac:dyDescent="0.2">
      <c r="A145" s="56">
        <v>5252</v>
      </c>
      <c r="B145" s="53" t="s">
        <v>404</v>
      </c>
      <c r="C145" s="57">
        <v>1732764.26</v>
      </c>
      <c r="D145" s="59">
        <f t="shared" si="0"/>
        <v>1.0852504369001767E-2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3651148.02</v>
      </c>
      <c r="D161" s="59">
        <f t="shared" si="0"/>
        <v>2.2867565284917724E-2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3651148.02</v>
      </c>
      <c r="D168" s="59">
        <f t="shared" si="1"/>
        <v>2.2867565284917724E-2</v>
      </c>
      <c r="E168" s="58"/>
    </row>
    <row r="169" spans="1:5" x14ac:dyDescent="0.2">
      <c r="A169" s="56">
        <v>5331</v>
      </c>
      <c r="B169" s="53" t="s">
        <v>425</v>
      </c>
      <c r="C169" s="57">
        <v>3651148.02</v>
      </c>
      <c r="D169" s="59">
        <f t="shared" si="1"/>
        <v>2.2867565284917724E-2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484982.2</v>
      </c>
      <c r="D171" s="59">
        <f t="shared" si="1"/>
        <v>3.037500002676699E-3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484982.2</v>
      </c>
      <c r="D172" s="59">
        <f t="shared" si="1"/>
        <v>3.037500002676699E-3</v>
      </c>
      <c r="E172" s="58"/>
    </row>
    <row r="173" spans="1:5" x14ac:dyDescent="0.2">
      <c r="A173" s="56">
        <v>5411</v>
      </c>
      <c r="B173" s="53" t="s">
        <v>429</v>
      </c>
      <c r="C173" s="57">
        <v>484982.2</v>
      </c>
      <c r="D173" s="59">
        <f t="shared" si="1"/>
        <v>3.037500002676699E-3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15386837.109999999</v>
      </c>
      <c r="D219" s="59">
        <f t="shared" si="1"/>
        <v>9.6369552867736033E-2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15386837.109999999</v>
      </c>
      <c r="D220" s="59">
        <f t="shared" si="1"/>
        <v>9.6369552867736033E-2</v>
      </c>
      <c r="E220" s="58"/>
    </row>
    <row r="221" spans="1:5" x14ac:dyDescent="0.2">
      <c r="A221" s="56">
        <v>5611</v>
      </c>
      <c r="B221" s="53" t="s">
        <v>469</v>
      </c>
      <c r="C221" s="57">
        <v>15386837.109999999</v>
      </c>
      <c r="D221" s="59">
        <f t="shared" si="1"/>
        <v>9.6369552867736033E-2</v>
      </c>
      <c r="E221" s="58"/>
    </row>
    <row r="225" spans="1:1" x14ac:dyDescent="0.2">
      <c r="A225" s="167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defaultColWidth="0" defaultRowHeight="10" x14ac:dyDescent="0.2"/>
  <cols>
    <col min="1" max="1" width="7.6328125" style="3" customWidth="1"/>
    <col min="2" max="2" width="124.36328125" style="3" customWidth="1"/>
    <col min="3" max="3" width="12.453125" style="3" customWidth="1"/>
    <col min="4" max="16384" width="12.453125" style="3" hidden="1"/>
  </cols>
  <sheetData>
    <row r="1" spans="1:2" ht="10.5" x14ac:dyDescent="0.25">
      <c r="B1" s="120"/>
    </row>
    <row r="2" spans="1:2" ht="15" customHeight="1" x14ac:dyDescent="0.2">
      <c r="A2" s="107" t="s">
        <v>191</v>
      </c>
      <c r="B2" s="108" t="s">
        <v>51</v>
      </c>
    </row>
    <row r="3" spans="1:2" ht="10.5" x14ac:dyDescent="0.2">
      <c r="A3" s="15"/>
      <c r="B3" s="121"/>
    </row>
    <row r="4" spans="1:2" ht="14.15" customHeight="1" x14ac:dyDescent="0.2">
      <c r="A4" s="122" t="s">
        <v>581</v>
      </c>
      <c r="B4" s="112" t="s">
        <v>79</v>
      </c>
    </row>
    <row r="5" spans="1:2" ht="14.15" customHeight="1" x14ac:dyDescent="0.2">
      <c r="A5" s="113"/>
      <c r="B5" s="112" t="s">
        <v>52</v>
      </c>
    </row>
    <row r="6" spans="1:2" ht="14.15" customHeight="1" x14ac:dyDescent="0.2">
      <c r="A6" s="113"/>
      <c r="B6" s="112" t="s">
        <v>149</v>
      </c>
    </row>
    <row r="7" spans="1:2" ht="14.15" customHeight="1" x14ac:dyDescent="0.2">
      <c r="A7" s="113"/>
      <c r="B7" s="112" t="s">
        <v>64</v>
      </c>
    </row>
    <row r="8" spans="1:2" x14ac:dyDescent="0.2">
      <c r="A8" s="113"/>
    </row>
    <row r="9" spans="1:2" ht="10.5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ht="10.5" x14ac:dyDescent="0.2">
      <c r="A12" s="122" t="s">
        <v>584</v>
      </c>
      <c r="B12" s="114" t="s">
        <v>151</v>
      </c>
    </row>
    <row r="13" spans="1:2" ht="20.5" x14ac:dyDescent="0.2">
      <c r="A13" s="113"/>
      <c r="B13" s="114" t="s">
        <v>71</v>
      </c>
    </row>
    <row r="14" spans="1:2" ht="10.5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topLeftCell="A2" workbookViewId="0">
      <selection activeCell="A29" sqref="A29"/>
    </sheetView>
  </sheetViews>
  <sheetFormatPr defaultColWidth="9.08984375" defaultRowHeight="10" x14ac:dyDescent="0.2"/>
  <cols>
    <col min="1" max="1" width="10" style="31" customWidth="1"/>
    <col min="2" max="2" width="48.08984375" style="31" customWidth="1"/>
    <col min="3" max="3" width="22.90625" style="31" customWidth="1"/>
    <col min="4" max="5" width="16.6328125" style="31" customWidth="1"/>
    <col min="6" max="16384" width="9.08984375" style="31"/>
  </cols>
  <sheetData>
    <row r="1" spans="1:5" ht="18.899999999999999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899999999999999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899999999999999" customHeight="1" x14ac:dyDescent="0.2">
      <c r="A3" s="144" t="s">
        <v>627</v>
      </c>
      <c r="B3" s="144"/>
      <c r="C3" s="144"/>
      <c r="D3" s="16" t="s">
        <v>620</v>
      </c>
      <c r="E3" s="30">
        <v>3</v>
      </c>
    </row>
    <row r="5" spans="1:5" ht="10.5" x14ac:dyDescent="0.25">
      <c r="A5" s="32" t="s">
        <v>197</v>
      </c>
      <c r="B5" s="33"/>
      <c r="C5" s="33"/>
      <c r="D5" s="33"/>
      <c r="E5" s="33"/>
    </row>
    <row r="6" spans="1:5" ht="10.5" x14ac:dyDescent="0.25">
      <c r="A6" s="33" t="s">
        <v>175</v>
      </c>
      <c r="B6" s="33"/>
      <c r="C6" s="33"/>
      <c r="D6" s="33"/>
      <c r="E6" s="33"/>
    </row>
    <row r="7" spans="1:5" ht="10.5" x14ac:dyDescent="0.25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-880350.37</v>
      </c>
    </row>
    <row r="9" spans="1:5" x14ac:dyDescent="0.2">
      <c r="A9" s="35">
        <v>3120</v>
      </c>
      <c r="B9" s="31" t="s">
        <v>470</v>
      </c>
      <c r="C9" s="36">
        <v>1760445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ht="10.5" x14ac:dyDescent="0.25">
      <c r="A12" s="33" t="s">
        <v>177</v>
      </c>
      <c r="B12" s="33"/>
      <c r="C12" s="33"/>
      <c r="D12" s="33"/>
      <c r="E12" s="33"/>
    </row>
    <row r="13" spans="1:5" ht="10.5" x14ac:dyDescent="0.25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87227346.069999993</v>
      </c>
    </row>
    <row r="15" spans="1:5" x14ac:dyDescent="0.2">
      <c r="A15" s="35">
        <v>3220</v>
      </c>
      <c r="B15" s="31" t="s">
        <v>474</v>
      </c>
      <c r="C15" s="36">
        <v>138518442.25</v>
      </c>
    </row>
    <row r="16" spans="1:5" x14ac:dyDescent="0.2">
      <c r="A16" s="35">
        <v>3230</v>
      </c>
      <c r="B16" s="31" t="s">
        <v>475</v>
      </c>
      <c r="C16" s="36">
        <f>SUM(C17:C20)</f>
        <v>-4591642.3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-4591642.3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  <row r="29" spans="1:3" x14ac:dyDescent="0.2">
      <c r="A29" s="168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defaultColWidth="0" defaultRowHeight="10" x14ac:dyDescent="0.2"/>
  <cols>
    <col min="1" max="1" width="8.6328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2"/>
  <sheetViews>
    <sheetView topLeftCell="A19" workbookViewId="0">
      <selection activeCell="C21" sqref="C21"/>
    </sheetView>
  </sheetViews>
  <sheetFormatPr defaultColWidth="9.08984375" defaultRowHeight="10" x14ac:dyDescent="0.2"/>
  <cols>
    <col min="1" max="1" width="10" style="31" customWidth="1"/>
    <col min="2" max="2" width="63.453125" style="31" bestFit="1" customWidth="1"/>
    <col min="3" max="3" width="15.36328125" style="31" bestFit="1" customWidth="1"/>
    <col min="4" max="4" width="16.453125" style="31" bestFit="1" customWidth="1"/>
    <col min="5" max="5" width="19.08984375" style="31" customWidth="1"/>
    <col min="6" max="16384" width="9.08984375" style="31"/>
  </cols>
  <sheetData>
    <row r="1" spans="1:5" s="37" customFormat="1" ht="18.899999999999999" customHeight="1" x14ac:dyDescent="0.3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899999999999999" customHeight="1" x14ac:dyDescent="0.3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899999999999999" customHeight="1" x14ac:dyDescent="0.35">
      <c r="A3" s="144" t="s">
        <v>627</v>
      </c>
      <c r="B3" s="144"/>
      <c r="C3" s="144"/>
      <c r="D3" s="16" t="s">
        <v>620</v>
      </c>
      <c r="E3" s="30">
        <v>3</v>
      </c>
    </row>
    <row r="4" spans="1:5" ht="10.5" x14ac:dyDescent="0.25">
      <c r="A4" s="32" t="s">
        <v>197</v>
      </c>
      <c r="B4" s="33"/>
      <c r="C4" s="33"/>
      <c r="D4" s="33"/>
      <c r="E4" s="33"/>
    </row>
    <row r="6" spans="1:5" ht="10.5" x14ac:dyDescent="0.25">
      <c r="A6" s="33" t="s">
        <v>178</v>
      </c>
      <c r="B6" s="33"/>
      <c r="C6" s="33"/>
      <c r="D6" s="33"/>
      <c r="E6" s="33"/>
    </row>
    <row r="7" spans="1:5" ht="10.5" x14ac:dyDescent="0.25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16889452.379999999</v>
      </c>
      <c r="D9" s="36">
        <v>13894384.699999999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16889452.379999999</v>
      </c>
      <c r="D15" s="36">
        <f>SUM(D8:D14)</f>
        <v>13894384.699999999</v>
      </c>
    </row>
    <row r="18" spans="1:5" ht="10.5" x14ac:dyDescent="0.25">
      <c r="A18" s="33" t="s">
        <v>179</v>
      </c>
      <c r="B18" s="33"/>
      <c r="C18" s="33"/>
      <c r="D18" s="33"/>
      <c r="E18" s="33"/>
    </row>
    <row r="19" spans="1:5" ht="10.5" x14ac:dyDescent="0.25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147547038.92000002</v>
      </c>
    </row>
    <row r="21" spans="1:5" x14ac:dyDescent="0.2">
      <c r="A21" s="35">
        <v>1231</v>
      </c>
      <c r="B21" s="31" t="s">
        <v>232</v>
      </c>
      <c r="C21" s="36">
        <v>47328173.829999998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33051709.949999999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67167155.140000001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89410859.710000008</v>
      </c>
    </row>
    <row r="29" spans="1:5" x14ac:dyDescent="0.2">
      <c r="A29" s="35">
        <v>1241</v>
      </c>
      <c r="B29" s="31" t="s">
        <v>240</v>
      </c>
      <c r="C29" s="36">
        <v>8576140</v>
      </c>
    </row>
    <row r="30" spans="1:5" x14ac:dyDescent="0.2">
      <c r="A30" s="35">
        <v>1242</v>
      </c>
      <c r="B30" s="31" t="s">
        <v>241</v>
      </c>
      <c r="C30" s="36">
        <v>2903482.37</v>
      </c>
    </row>
    <row r="31" spans="1:5" x14ac:dyDescent="0.2">
      <c r="A31" s="35">
        <v>1243</v>
      </c>
      <c r="B31" s="31" t="s">
        <v>242</v>
      </c>
      <c r="C31" s="36">
        <v>149514</v>
      </c>
    </row>
    <row r="32" spans="1:5" x14ac:dyDescent="0.2">
      <c r="A32" s="35">
        <v>1244</v>
      </c>
      <c r="B32" s="31" t="s">
        <v>243</v>
      </c>
      <c r="C32" s="36">
        <v>49725799.950000003</v>
      </c>
    </row>
    <row r="33" spans="1:5" x14ac:dyDescent="0.2">
      <c r="A33" s="35">
        <v>1245</v>
      </c>
      <c r="B33" s="31" t="s">
        <v>244</v>
      </c>
      <c r="C33" s="36">
        <v>2323548.1</v>
      </c>
    </row>
    <row r="34" spans="1:5" x14ac:dyDescent="0.2">
      <c r="A34" s="35">
        <v>1246</v>
      </c>
      <c r="B34" s="31" t="s">
        <v>245</v>
      </c>
      <c r="C34" s="36">
        <v>24578929.289999999</v>
      </c>
    </row>
    <row r="35" spans="1:5" x14ac:dyDescent="0.2">
      <c r="A35" s="35">
        <v>1247</v>
      </c>
      <c r="B35" s="31" t="s">
        <v>246</v>
      </c>
      <c r="C35" s="36">
        <v>1153446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1992341.23</v>
      </c>
    </row>
    <row r="38" spans="1:5" x14ac:dyDescent="0.2">
      <c r="A38" s="35">
        <v>1251</v>
      </c>
      <c r="B38" s="31" t="s">
        <v>250</v>
      </c>
      <c r="C38" s="36">
        <v>1159299.74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833041.49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ht="10.5" x14ac:dyDescent="0.25">
      <c r="A44" s="33" t="s">
        <v>187</v>
      </c>
      <c r="B44" s="33"/>
      <c r="C44" s="33"/>
      <c r="D44" s="33"/>
      <c r="E44" s="33"/>
    </row>
    <row r="45" spans="1:5" ht="10.5" x14ac:dyDescent="0.25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15386837.109999999</v>
      </c>
      <c r="D78" s="36">
        <f>SUM(D79:D80)</f>
        <v>15386837.109999999</v>
      </c>
    </row>
    <row r="79" spans="1:4" x14ac:dyDescent="0.2">
      <c r="A79" s="35">
        <v>5610</v>
      </c>
      <c r="B79" s="31" t="s">
        <v>468</v>
      </c>
      <c r="C79" s="36">
        <f>C80</f>
        <v>15386837.109999999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15386837.109999999</v>
      </c>
      <c r="D80" s="36">
        <v>15386837.109999999</v>
      </c>
    </row>
    <row r="82" spans="1:1" x14ac:dyDescent="0.2">
      <c r="A82" s="169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defaultColWidth="0" defaultRowHeight="10" x14ac:dyDescent="0.2"/>
  <cols>
    <col min="1" max="1" width="11.453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5" x14ac:dyDescent="0.2">
      <c r="B3" s="121"/>
    </row>
    <row r="4" spans="1:2" ht="14.15" customHeight="1" x14ac:dyDescent="0.2">
      <c r="A4" s="122" t="s">
        <v>27</v>
      </c>
      <c r="B4" s="112" t="s">
        <v>79</v>
      </c>
    </row>
    <row r="5" spans="1:2" ht="14.15" customHeight="1" x14ac:dyDescent="0.2">
      <c r="B5" s="112" t="s">
        <v>52</v>
      </c>
    </row>
    <row r="6" spans="1:2" ht="14.15" customHeight="1" x14ac:dyDescent="0.2">
      <c r="B6" s="112" t="s">
        <v>152</v>
      </c>
    </row>
    <row r="7" spans="1:2" ht="14.15" customHeight="1" x14ac:dyDescent="0.2">
      <c r="B7" s="112" t="s">
        <v>153</v>
      </c>
    </row>
    <row r="8" spans="1:2" ht="14.15" customHeight="1" x14ac:dyDescent="0.2"/>
    <row r="9" spans="1:2" ht="10.5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ht="10.5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viryc</cp:lastModifiedBy>
  <cp:lastPrinted>2019-02-13T21:19:08Z</cp:lastPrinted>
  <dcterms:created xsi:type="dcterms:W3CDTF">2012-12-11T20:36:24Z</dcterms:created>
  <dcterms:modified xsi:type="dcterms:W3CDTF">2021-10-09T05:05:07Z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